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547e88f6b4b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ME" sheetId="1" r:id="R712099518d744f86"/>
    <x:sheet xmlns:r="http://schemas.openxmlformats.org/officeDocument/2006/relationships" name="01_Raw_Data" sheetId="2" r:id="R8401e7dfd39e4d7f"/>
    <x:sheet xmlns:r="http://schemas.openxmlformats.org/officeDocument/2006/relationships" name="02_Master_Employee" sheetId="3" r:id="R77ecc6c3f6d24520"/>
    <x:sheet xmlns:r="http://schemas.openxmlformats.org/officeDocument/2006/relationships" name="03_Criteria" sheetId="4" r:id="R01027c028e3d460b"/>
    <x:sheet xmlns:r="http://schemas.openxmlformats.org/officeDocument/2006/relationships" name="04_Work_Area" sheetId="5" r:id="Rc39c79282d8d4533"/>
    <x:sheet xmlns:r="http://schemas.openxmlformats.org/officeDocument/2006/relationships" name="05_Formula_Guide" sheetId="6" r:id="R4eef4e44fcfb4cb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yyyy-mm-dd"/>
    <x:numFmt numFmtId="202" formatCode="#,##0"/>
  </x:numFmts>
  <x:fonts count="10">
    <x:font>
      <x:sz val="11"/>
      <x:name val="Carlito"/>
    </x:font>
    <x:font>
      <x:b/>
      <x:sz val="11"/>
      <x:color rgb="FFFFFFFF"/>
      <x:name val="Carlito"/>
    </x:font>
    <x:font>
      <x:b/>
      <x:sz val="11"/>
      <x:color rgb="FF243447"/>
      <x:name val="Carlito"/>
    </x:font>
    <x:font>
      <x:sz val="11"/>
      <x:color rgb="FF243447"/>
      <x:name val="Carlito"/>
    </x:font>
    <x:font>
      <x:sz val="11"/>
      <x:color rgb="FF243447"/>
      <x:name val="Carlito"/>
    </x:font>
    <x:font>
      <x:b/>
      <x:sz val="11"/>
      <x:color rgb="FF0F766E"/>
      <x:name val="Carlito"/>
    </x:font>
    <x:font>
      <x:sz val="11"/>
      <x:color rgb="FF2563EB"/>
      <x:name val="Carlito"/>
    </x:font>
    <x:font>
      <x:sz val="11"/>
      <x:color rgb="FF15803D"/>
      <x:name val="Carlito"/>
    </x:font>
    <x:font>
      <x:sz val="11"/>
      <x:color rgb="FF9A5A00"/>
      <x:name val="Carlito"/>
    </x:font>
    <x:font>
      <x:b/>
      <x:sz val="11"/>
      <x:color rgb="FF17324D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134E4A"/>
      </x:patternFill>
    </x:fill>
    <x:fill>
      <x:patternFill patternType="solid">
        <x:fgColor rgb="FF17324D"/>
      </x:patternFill>
    </x:fill>
    <x:fill>
      <x:patternFill patternType="solid">
        <x:fgColor rgb="FFD9F3EE"/>
      </x:patternFill>
    </x:fill>
    <x:fill>
      <x:patternFill patternType="solid">
        <x:fgColor rgb="FFE8F0FE"/>
      </x:patternFill>
    </x:fill>
    <x:fill>
      <x:patternFill patternType="solid">
        <x:fgColor rgb="FFE7F6EA"/>
      </x:patternFill>
    </x:fill>
    <x:fill>
      <x:patternFill patternType="solid">
        <x:fgColor rgb="FFFFF4D6"/>
      </x:patternFill>
    </x:fill>
  </x:fills>
  <x:borders count="6">
    <x:border/>
    <x:border/>
    <x:border>
      <x:left style="thin">
        <x:color rgb="FFD8E0E8"/>
      </x:left>
      <x:right style="thin">
        <x:color rgb="FFD8E0E8"/>
      </x:right>
      <x:top style="thin">
        <x:color rgb="FFD8E0E8"/>
      </x:top>
      <x:bottom style="thin">
        <x:color rgb="FFD8E0E8"/>
      </x:bottom>
    </x:border>
    <x:border>
      <x:left style="thin">
        <x:color rgb="FFB7CDF7"/>
      </x:left>
      <x:right style="thin">
        <x:color rgb="FFB7CDF7"/>
      </x:right>
      <x:top style="thin">
        <x:color rgb="FFB7CDF7"/>
      </x:top>
      <x:bottom style="thin">
        <x:color rgb="FFB7CDF7"/>
      </x:bottom>
    </x:border>
    <x:border>
      <x:left style="thin">
        <x:color rgb="FFB8DEC2"/>
      </x:left>
      <x:right style="thin">
        <x:color rgb="FFB8DEC2"/>
      </x:right>
      <x:top style="thin">
        <x:color rgb="FFB8DEC2"/>
      </x:top>
      <x:bottom style="thin">
        <x:color rgb="FFB8DEC2"/>
      </x:bottom>
    </x:border>
    <x:border>
      <x:left style="thin">
        <x:color rgb="FFF2C46D"/>
      </x:left>
      <x:right style="thin">
        <x:color rgb="FFF2C46D"/>
      </x:right>
      <x:top style="thin">
        <x:color rgb="FFF2C46D"/>
      </x:top>
      <x:bottom style="thin">
        <x:color rgb="FFF2C46D"/>
      </x:bottom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2" fillId="4" borderId="2" xfId="0" applyNumberFormat="1" applyFont="1" applyFill="1" applyBorder="1" applyAlignment="1">
      <x:alignment horizontal="center"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3" fillId="5" borderId="2" xfId="0" applyNumberFormat="1" applyFont="1" applyFill="1" applyBorder="1" applyAlignment="1">
      <x:alignment vertical="center" wrapText="1"/>
    </x:xf>
    <x:xf numFmtId="0" fontId="4" fillId="5" borderId="2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3" fillId="6" borderId="2" xfId="0" applyNumberFormat="1" applyFont="1" applyFill="1" applyBorder="1" applyAlignment="1">
      <x:alignment vertical="center" wrapText="1"/>
    </x:xf>
    <x:xf numFmtId="0" fontId="6" fillId="6" borderId="2" xfId="0" applyNumberFormat="1" applyFont="1" applyFill="1" applyBorder="1" applyAlignment="1">
      <x:alignment vertical="center" wrapText="1"/>
    </x:xf>
    <x:xf numFmtId="0" fontId="6" fillId="6" borderId="3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top" wrapText="1"/>
    </x:xf>
    <x:xf numFmtId="200" fontId="3" fillId="0" borderId="0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200" fontId="3" fillId="6" borderId="2" xfId="0" applyNumberFormat="1" applyFont="1" applyFill="1" applyBorder="1" applyAlignment="1">
      <x:alignment vertical="center" wrapText="1"/>
    </x:xf>
    <x:xf numFmtId="200" fontId="6" fillId="6" borderId="2" xfId="0" applyNumberFormat="1" applyFont="1" applyFill="1" applyBorder="1" applyAlignment="1">
      <x:alignment vertical="center" wrapText="1"/>
    </x:xf>
    <x:xf numFmtId="200" fontId="6" fillId="6" borderId="3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top" wrapText="1"/>
    </x:xf>
    <x:xf numFmtId="202" fontId="3" fillId="0" borderId="0" xfId="0" applyNumberFormat="1" applyFont="1" applyFill="1" applyBorder="1" applyAlignment="1">
      <x:alignment vertical="top" wrapText="1"/>
    </x:xf>
    <x:xf numFmtId="201" fontId="3" fillId="0" borderId="0" xfId="0" applyNumberFormat="1" applyFont="1" applyFill="1" applyBorder="1" applyAlignment="1">
      <x:alignment vertical="center" wrapText="1"/>
    </x:xf>
    <x:xf numFmtId="202" fontId="3" fillId="0" borderId="0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202" fontId="3" fillId="0" borderId="2" xfId="0" applyNumberFormat="1" applyFont="1" applyFill="1" applyBorder="1" applyAlignment="1">
      <x:alignment vertical="center" wrapText="1"/>
    </x:xf>
    <x:xf numFmtId="0" fontId="3" fillId="7" borderId="2" xfId="0" applyNumberFormat="1" applyFont="1" applyFill="1" applyBorder="1" applyAlignment="1">
      <x:alignment vertical="center" wrapText="1"/>
    </x:xf>
    <x:xf numFmtId="201" fontId="3" fillId="7" borderId="2" xfId="0" applyNumberFormat="1" applyFont="1" applyFill="1" applyBorder="1" applyAlignment="1">
      <x:alignment vertical="center" wrapText="1"/>
    </x:xf>
    <x:xf numFmtId="202" fontId="3" fillId="7" borderId="2" xfId="0" applyNumberFormat="1" applyFont="1" applyFill="1" applyBorder="1" applyAlignment="1">
      <x:alignment vertical="center" wrapText="1"/>
    </x:xf>
    <x:xf numFmtId="200" fontId="3" fillId="7" borderId="2" xfId="0" applyNumberFormat="1" applyFont="1" applyFill="1" applyBorder="1" applyAlignment="1">
      <x:alignment vertical="center" wrapText="1"/>
    </x:xf>
    <x:xf numFmtId="0" fontId="7" fillId="7" borderId="2" xfId="0" applyNumberFormat="1" applyFont="1" applyFill="1" applyBorder="1" applyAlignment="1">
      <x:alignment vertical="center" wrapText="1"/>
    </x:xf>
    <x:xf numFmtId="201" fontId="7" fillId="7" borderId="2" xfId="0" applyNumberFormat="1" applyFont="1" applyFill="1" applyBorder="1" applyAlignment="1">
      <x:alignment vertical="center" wrapText="1"/>
    </x:xf>
    <x:xf numFmtId="202" fontId="7" fillId="7" borderId="2" xfId="0" applyNumberFormat="1" applyFont="1" applyFill="1" applyBorder="1" applyAlignment="1">
      <x:alignment vertical="center" wrapText="1"/>
    </x:xf>
    <x:xf numFmtId="200" fontId="7" fillId="7" borderId="2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201" fontId="7" fillId="7" borderId="4" xfId="0" applyNumberFormat="1" applyFont="1" applyFill="1" applyBorder="1" applyAlignment="1">
      <x:alignment vertical="center" wrapText="1"/>
    </x:xf>
    <x:xf numFmtId="202" fontId="7" fillId="7" borderId="4" xfId="0" applyNumberFormat="1" applyFont="1" applyFill="1" applyBorder="1" applyAlignment="1">
      <x:alignment vertical="center" wrapText="1"/>
    </x:xf>
    <x:xf numFmtId="200" fontId="7" fillId="7" borderId="4" xfId="0" applyNumberFormat="1" applyFont="1" applyFill="1" applyBorder="1" applyAlignment="1">
      <x:alignment vertical="center" wrapText="1"/>
    </x:xf>
    <x:xf numFmtId="0" fontId="7" fillId="8" borderId="4" xfId="0" applyNumberFormat="1" applyFont="1" applyFill="1" applyBorder="1" applyAlignment="1">
      <x:alignment vertical="center" wrapText="1"/>
    </x:xf>
    <x:xf numFmtId="0" fontId="8" fillId="8" borderId="4" xfId="0" applyNumberFormat="1" applyFont="1" applyFill="1" applyBorder="1" applyAlignment="1">
      <x:alignment vertical="center" wrapText="1"/>
    </x:xf>
    <x:xf numFmtId="0" fontId="8" fillId="8" borderId="5" xfId="0" applyNumberFormat="1" applyFont="1" applyFill="1" applyBorder="1" applyAlignment="1">
      <x:alignment vertical="center" wrapText="1"/>
    </x:xf>
    <x:xf numFmtId="0" fontId="3" fillId="8" borderId="2" xfId="0" applyNumberFormat="1" applyFont="1" applyFill="1" applyBorder="1" applyAlignment="1">
      <x:alignment vertical="center" wrapText="1"/>
    </x:xf>
    <x:xf numFmtId="0" fontId="8" fillId="8" borderId="2" xfId="0" applyNumberFormat="1" applyFont="1" applyFill="1" applyBorder="1" applyAlignment="1">
      <x:alignment vertical="center" wrapText="1"/>
    </x:xf>
    <x:xf numFmtId="0" fontId="9" fillId="8" borderId="5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31b29459f4201" /><Relationship Type="http://schemas.openxmlformats.org/officeDocument/2006/relationships/theme" Target="/xl/theme/theme1.xml" Id="R6d8c5cafa6d044fb" /><Relationship Type="http://schemas.openxmlformats.org/officeDocument/2006/relationships/sharedStrings" Target="/xl/sharedStrings.xml" Id="R46dcbcdf12744b70" /><Relationship Type="http://schemas.openxmlformats.org/officeDocument/2006/relationships/worksheet" Target="/xl/worksheets/sheet1.xml" Id="R712099518d744f86" /><Relationship Type="http://schemas.openxmlformats.org/officeDocument/2006/relationships/worksheet" Target="/xl/worksheets/sheet2.xml" Id="R8401e7dfd39e4d7f" /><Relationship Type="http://schemas.openxmlformats.org/officeDocument/2006/relationships/worksheet" Target="/xl/worksheets/sheet3.xml" Id="R77ecc6c3f6d24520" /><Relationship Type="http://schemas.openxmlformats.org/officeDocument/2006/relationships/worksheet" Target="/xl/worksheets/sheet4.xml" Id="R01027c028e3d460b" /><Relationship Type="http://schemas.openxmlformats.org/officeDocument/2006/relationships/worksheet" Target="/xl/worksheets/sheet5.xml" Id="Rc39c79282d8d4533" /><Relationship Type="http://schemas.openxmlformats.org/officeDocument/2006/relationships/worksheet" Target="/xl/worksheets/sheet6.xml" Id="R4eef4e44fcfb4cb8" /></Relationships>
</file>

<file path=xl/tables/table1.xml><?xml version="1.0" encoding="utf-8"?>
<x:table xmlns:x="http://schemas.openxmlformats.org/spreadsheetml/2006/main" id="1" name="L2RawData" displayName="L2RawData" ref="A1:H13" headerRowCount="1" totalsRowCount="0" totalsRowShown="0">
  <x:tableColumns count="8">
    <x:tableColumn id="1" name="EmployeeID_Raw"/>
    <x:tableColumn id="2" name="Name"/>
    <x:tableColumn id="3" name="JoinDate_Raw"/>
    <x:tableColumn id="4" name="BaseSalary_Raw"/>
    <x:tableColumn id="5" name="Score"/>
    <x:tableColumn id="6" name="AttendancePct"/>
    <x:tableColumn id="7" name="Department_Entered"/>
    <x:tableColumn id="8" name="Scenario_Not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2MasterEmployee" displayName="L2MasterEmployee" ref="A1:D12" headerRowCount="1" totalsRowCount="0" totalsRowShown="0">
  <x:tableColumns count="4">
    <x:tableColumn id="1" name="EmployeeID"/>
    <x:tableColumn id="2" name="Name_Master"/>
    <x:tableColumn id="3" name="Department"/>
    <x:tableColumn id="4" name="Posit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L2WorkArea" displayName="L2WorkArea" ref="A1:L13" headerRowCount="1" totalsRowCount="0" totalsRowShown="0">
  <x:tableColumns count="12">
    <x:tableColumn id="1" name="EmployeeID_Raw"/>
    <x:tableColumn id="2" name="CleanID"/>
    <x:tableColumn id="3" name="Name"/>
    <x:tableColumn id="4" name="JoinDate_Clean"/>
    <x:tableColumn id="5" name="BaseSalary_Num"/>
    <x:tableColumn id="6" name="Allowance"/>
    <x:tableColumn id="7" name="Score"/>
    <x:tableColumn id="8" name="AttendancePct"/>
    <x:tableColumn id="9" name="Department"/>
    <x:tableColumn id="10" name="Position"/>
    <x:tableColumn id="11" name="PassStatus"/>
    <x:tableColumn id="12" name="Issue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0fb507ac10a483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2e55345457294f6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3c2bafe5fbda403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48" hidden="0" customWidth="1"/>
  </x:cols>
  <x:sheetData>
    <x:row r="1" ht="24" customHeight="1">
      <x:c r="A1" s="28" t="str">
        <x:v>หัวข้อ</x:v>
      </x:c>
      <x:c r="B1" s="28" t="str">
        <x:v>รายละเอียด</x:v>
      </x:c>
    </x:row>
    <x:row r="2" ht="21" customHeight="1">
      <x:c r="A2" s="31" t="str">
        <x:v>หลักสูตร</x:v>
      </x:c>
      <x:c r="B2" s="30" t="str">
        <x:v>Excel พื้นฐาน ระดับ 2 — เข้าใจข้อมูล ซ่อมสูตร และเชื่อมตารางให้ถูก</x:v>
      </x:c>
    </x:row>
    <x:row r="3" ht="21" customHeight="1">
      <x:c r="A3" s="31" t="str">
        <x:v>บทบาทไฟล์</x:v>
      </x:c>
      <x:c r="B3" s="30" t="str">
        <x:v>เฉลยผู้สอน</x:v>
      </x:c>
    </x:row>
    <x:row r="4" ht="21" customHeight="1">
      <x:c r="A4" s="31" t="str">
        <x:v>สิ่งที่ฝึก</x:v>
      </x:c>
      <x:c r="B4" s="30" t="str">
        <x:v>Value vs Format, Formula Reference, Logic, Data Repair, XLOOKUP</x:v>
      </x:c>
    </x:row>
    <x:row r="5" ht="21" customHeight="1">
      <x:c r="A5" s="31" t="str">
        <x:v>โจทย์หลัก</x:v>
      </x:c>
      <x:c r="B5" s="30" t="str">
        <x:v>ตรวจข้อมูลจาก Raw_Data → ซ่อมใน Work_Area → คำนวณ Allowance → ดึงข้อมูลจาก Master → สรุปสถานะ</x:v>
      </x:c>
    </x:row>
    <x:row r="6" ht="21" customHeight="1">
      <x:c r="A6" s="31" t="str">
        <x:v>ข้อควรระวัง</x:v>
      </x:c>
      <x:c r="B6" s="30" t="str">
        <x:v>อย่าใช้ IFERROR เพื่อซ่อนทุก error ก่อนรู้สาเหตุ; ให้ใช้ if_not_found ของ XLOOKUP เมื่อปัญหาคือไม่พบรหัส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7" hidden="0" customWidth="1"/>
    <x:col min="3" max="3" width="14" hidden="0" customWidth="1"/>
    <x:col min="4" max="4" width="16" hidden="0" customWidth="1"/>
    <x:col min="5" max="5" width="10" hidden="0" customWidth="1"/>
    <x:col min="6" max="6" width="15" hidden="0" customWidth="1"/>
    <x:col min="7" max="7" width="20" hidden="0" customWidth="1"/>
    <x:col min="8" max="8" width="28" hidden="0" customWidth="1"/>
  </x:cols>
  <x:sheetData>
    <x:row r="1" ht="24" customHeight="1">
      <x:c r="A1" s="28" t="str">
        <x:v>EmployeeID_Raw</x:v>
      </x:c>
      <x:c r="B1" s="28" t="str">
        <x:v>Name</x:v>
      </x:c>
      <x:c r="C1" s="28" t="str">
        <x:v>JoinDate_Raw</x:v>
      </x:c>
      <x:c r="D1" s="28" t="str">
        <x:v>BaseSalary_Raw</x:v>
      </x:c>
      <x:c r="E1" s="28" t="str">
        <x:v>Score</x:v>
      </x:c>
      <x:c r="F1" s="28" t="str">
        <x:v>AttendancePct</x:v>
      </x:c>
      <x:c r="G1" s="28" t="str">
        <x:v>Department_Entered</x:v>
      </x:c>
      <x:c r="H1" s="28" t="str">
        <x:v>Scenario_Note</x:v>
      </x:c>
    </x:row>
    <x:row r="2" ht="21" customHeight="1">
      <x:c r="A2" s="36" t="str">
        <x:v>E001</x:v>
      </x:c>
      <x:c r="B2" s="36" t="str">
        <x:v>อนันต์ ใจดี</x:v>
      </x:c>
      <x:c r="C2" s="36" t="str">
        <x:v>2026-01-15</x:v>
      </x:c>
      <x:c r="D2" s="36" t="str">
        <x:v>42000</x:v>
      </x:c>
      <x:c r="E2" s="36" t="n">
        <x:v>82</x:v>
      </x:c>
      <x:c r="F2" s="36" t="n">
        <x:v>0.92</x:v>
      </x:c>
      <x:c r="G2" s="36" t="str">
        <x:v>Sales</x:v>
      </x:c>
      <x:c r="H2" s="36" t="str">
        <x:v>ปกติ</x:v>
      </x:c>
    </x:row>
    <x:row r="3" ht="21" customHeight="1">
      <x:c r="A3" s="36" t="str">
        <x:v>E002 </x:v>
      </x:c>
      <x:c r="B3" s="36" t="str">
        <x:v>เบญจา พัฒนา</x:v>
      </x:c>
      <x:c r="C3" s="36" t="str">
        <x:v>2026-02-01</x:v>
      </x:c>
      <x:c r="D3" s="36" t="str">
        <x:v>38000</x:v>
      </x:c>
      <x:c r="E3" s="36" t="n">
        <x:v>76</x:v>
      </x:c>
      <x:c r="F3" s="36" t="n">
        <x:v>0.85</x:v>
      </x:c>
      <x:c r="G3" s="36" t="str">
        <x:v>HR</x:v>
      </x:c>
      <x:c r="H3" s="36" t="str">
        <x:v>EmployeeID มีช่องว่างท้าย</x:v>
      </x:c>
    </x:row>
    <x:row r="4" ht="21" customHeight="1">
      <x:c r="A4" s="36" t="str">
        <x:v>E003</x:v>
      </x:c>
      <x:c r="B4" s="36" t="str">
        <x:v>31-04-2026</x:v>
      </x:c>
      <x:c r="C4" s="36" t="str">
        <x:v>31-04-2026</x:v>
      </x:c>
      <x:c r="D4" s="36" t="str">
        <x:v>45000</x:v>
      </x:c>
      <x:c r="E4" s="36" t="n">
        <x:v>88</x:v>
      </x:c>
      <x:c r="F4" s="36" t="n">
        <x:v>0.9</x:v>
      </x:c>
      <x:c r="G4" s="36" t="str">
        <x:v>IT</x:v>
      </x:c>
      <x:c r="H4" s="36" t="str">
        <x:v>วันที่ไม่ถูกต้อง</x:v>
      </x:c>
    </x:row>
    <x:row r="5" ht="21" customHeight="1">
      <x:c r="A5" s="36" t="str">
        <x:v>E004</x:v>
      </x:c>
      <x:c r="B5" s="36" t="str">
        <x:v>ดวงใจ สายงาน</x:v>
      </x:c>
      <x:c r="C5" s="36" t="str">
        <x:v>2026/03/05</x:v>
      </x:c>
      <x:c r="D5" s="36" t="str">
        <x:v>ABC</x:v>
      </x:c>
      <x:c r="E5" s="36" t="n">
        <x:v>68</x:v>
      </x:c>
      <x:c r="F5" s="36" t="n">
        <x:v>0.81</x:v>
      </x:c>
      <x:c r="G5" s="36" t="str">
        <x:v>Finance</x:v>
      </x:c>
      <x:c r="H5" s="36" t="str">
        <x:v>เงินเดือนเป็นข้อความที่แปลงไม่ได้</x:v>
      </x:c>
    </x:row>
    <x:row r="6" ht="21" customHeight="1">
      <x:c r="A6" s="36" t="str">
        <x:v>E005</x:v>
      </x:c>
      <x:c r="B6" s="36" t="str">
        <x:v>เอกชัย ทดลอง</x:v>
      </x:c>
      <x:c r="C6" s="36" t="str">
        <x:v>2026-04-20</x:v>
      </x:c>
      <x:c r="D6" s="36" t="str">
        <x:v>39000</x:v>
      </x:c>
      <x:c r="E6" s="36" t="n">
        <x:v>91</x:v>
      </x:c>
      <x:c r="F6" s="36" t="n">
        <x:v>0.95</x:v>
      </x:c>
      <x:c r="G6" s="36" t="str">
        <x:v>Ops</x:v>
      </x:c>
      <x:c r="H6" s="36" t="str">
        <x:v>ไม่มีใน Master</x:v>
      </x:c>
    </x:row>
    <x:row r="7" ht="21" customHeight="1">
      <x:c r="A7" s="36" t="str">
        <x:v>E006</x:v>
      </x:c>
      <x:c r="B7" s="36" t="str">
        <x:v>ฟ้าใส เมธา</x:v>
      </x:c>
      <x:c r="C7" s="36" t="str">
        <x:v>2026-02-28</x:v>
      </x:c>
      <x:c r="D7" s="36" t="str">
        <x:v> 48000 </x:v>
      </x:c>
      <x:c r="E7" s="36" t="n">
        <x:v>73</x:v>
      </x:c>
      <x:c r="F7" s="36" t="n">
        <x:v>0.78</x:v>
      </x:c>
      <x:c r="G7" s="36" t="str">
        <x:v>Sales</x:v>
      </x:c>
      <x:c r="H7" s="36" t="str">
        <x:v>เงินเดือนมี space และเข้าเรียนน้อย</x:v>
      </x:c>
    </x:row>
    <x:row r="8" ht="21" customHeight="1">
      <x:c r="A8" s="36" t="str">
        <x:v>E007</x:v>
      </x:c>
      <x:c r="B8" s="36" t="str">
        <x:v>กิตติกร รู้สูตร</x:v>
      </x:c>
      <x:c r="C8" s="36" t="str">
        <x:v>2026-05-10</x:v>
      </x:c>
      <x:c r="D8" s="36" t="str">
        <x:v>51000</x:v>
      </x:c>
      <x:c r="E8" s="36" t="n">
        <x:v>70</x:v>
      </x:c>
      <x:c r="F8" s="36" t="n">
        <x:v>0.8</x:v>
      </x:c>
      <x:c r="G8" s="36" t="str">
        <x:v>HR</x:v>
      </x:c>
      <x:c r="H8" s="36" t="str">
        <x:v>ค่าขอบเขตผ่านพอดี</x:v>
      </x:c>
    </x:row>
    <x:row r="9" ht="21" customHeight="1">
      <x:c r="A9" s="36" t="str">
        <x:v>E008</x:v>
      </x:c>
      <x:c r="B9" s="36" t="str">
        <x:v>หทัยชนก สรุปงาน</x:v>
      </x:c>
      <x:c r="C9" s="36" t="str">
        <x:v>2026-06-01</x:v>
      </x:c>
      <x:c r="D9" s="36" t="str">
        <x:v>36000</x:v>
      </x:c>
      <x:c r="E9" s="36" t="n">
        <x:v>69</x:v>
      </x:c>
      <x:c r="F9" s="36" t="n">
        <x:v>0.82</x:v>
      </x:c>
      <x:c r="G9" s="36" t="str">
        <x:v>IT</x:v>
      </x:c>
      <x:c r="H9" s="36" t="str">
        <x:v>คะแนนต่ำกว่าเกณฑ์ 1 คะแนน</x:v>
      </x:c>
    </x:row>
    <x:row r="10" ht="21" customHeight="1">
      <x:c r="A10" s="36" t="str">
        <x:v>E009</x:v>
      </x:c>
      <x:c r="B10" s="36" t="str">
        <x:v>อินทัช ตาราง</x:v>
      </x:c>
      <x:c r="C10" s="36" t="str">
        <x:v>2026-06-15</x:v>
      </x:c>
      <x:c r="D10" s="36" t="str">
        <x:v>47000</x:v>
      </x:c>
      <x:c r="E10" s="36" t="n">
        <x:v>84</x:v>
      </x:c>
      <x:c r="F10" s="36" t="n">
        <x:v>0.79</x:v>
      </x:c>
      <x:c r="G10" s="36" t="str">
        <x:v>Finance</x:v>
      </x:c>
      <x:c r="H10" s="36" t="str">
        <x:v>attendance ต่ำกว่าเกณฑ์</x:v>
      </x:c>
    </x:row>
    <x:row r="11" ht="21" customHeight="1">
      <x:c r="A11" s="36" t="str">
        <x:v>E010</x:v>
      </x:c>
      <x:c r="B11" s="36" t="str">
        <x:v>จิราภา ข้อมูล</x:v>
      </x:c>
      <x:c r="C11" s="36" t="str">
        <x:v>2026-07-01</x:v>
      </x:c>
      <x:c r="D11" s="36" t="str">
        <x:v>53000</x:v>
      </x:c>
      <x:c r="E11" s="36" t="n">
        <x:v>95</x:v>
      </x:c>
      <x:c r="F11" s="36" t="n">
        <x:v>0.98</x:v>
      </x:c>
      <x:c r="G11" s="36" t="str">
        <x:v>Ops</x:v>
      </x:c>
      <x:c r="H11" s="36" t="str">
        <x:v>ปกติ</x:v>
      </x:c>
    </x:row>
    <x:row r="12" ht="21" customHeight="1">
      <x:c r="A12" s="36" t="str">
        <x:v>E011</x:v>
      </x:c>
      <x:c r="B12" s="36" t="str">
        <x:v>เขมิกา ตรวจไฟล์</x:v>
      </x:c>
      <x:c r="C12" s="36" t="str">
        <x:v>2026-07-16</x:v>
      </x:c>
      <x:c r="D12" s="36" t="str">
        <x:v>41000</x:v>
      </x:c>
      <x:c r="E12" s="36" t="n">
        <x:v>65</x:v>
      </x:c>
      <x:c r="F12" s="36" t="n">
        <x:v>0.72</x:v>
      </x:c>
      <x:c r="G12" s="36" t="str">
        <x:v>Sales</x:v>
      </x:c>
      <x:c r="H12" s="36" t="str">
        <x:v>ไม่ผ่านหลายเงื่อนไข</x:v>
      </x:c>
    </x:row>
    <x:row r="13" ht="21" customHeight="1">
      <x:c r="A13" s="36" t="str">
        <x:v>E012</x:v>
      </x:c>
      <x:c r="B13" s="36" t="str">
        <x:v>ลลิตา Lookup</x:v>
      </x:c>
      <x:c r="C13" s="36" t="str">
        <x:v>2026-08-01</x:v>
      </x:c>
      <x:c r="D13" s="36" t="str">
        <x:v>44000</x:v>
      </x:c>
      <x:c r="E13" s="36" t="n">
        <x:v>79</x:v>
      </x:c>
      <x:c r="F13" s="36" t="n">
        <x:v>0.88</x:v>
      </x:c>
      <x:c r="G13" s="36" t="str">
        <x:v>HR</x:v>
      </x:c>
      <x:c r="H13" s="36" t="str">
        <x:v>ปกติ</x:v>
      </x:c>
    </x:row>
  </x:sheetData>
  <x:pageMargins left="0.7" right="0.7" top="0.75" bottom="0.75" header="0.3" footer="0.3"/>
  <x:tableParts count="1">
    <x:tablePart xmlns:r="http://schemas.openxmlformats.org/officeDocument/2006/relationships" r:id="Re0fb507ac10a483e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7" hidden="0" customWidth="1"/>
    <x:col min="3" max="3" width="12" hidden="0" customWidth="1"/>
    <x:col min="4" max="4" width="19" hidden="0" customWidth="1"/>
  </x:cols>
  <x:sheetData>
    <x:row r="1" ht="24" customHeight="1">
      <x:c r="A1" s="28" t="str">
        <x:v>EmployeeID</x:v>
      </x:c>
      <x:c r="B1" s="28" t="str">
        <x:v>Name_Master</x:v>
      </x:c>
      <x:c r="C1" s="28" t="str">
        <x:v>Department</x:v>
      </x:c>
      <x:c r="D1" s="28" t="str">
        <x:v>Position</x:v>
      </x:c>
    </x:row>
    <x:row r="2" ht="21" customHeight="1">
      <x:c r="A2" s="36" t="str">
        <x:v>E001</x:v>
      </x:c>
      <x:c r="B2" s="36" t="str">
        <x:v>อนันต์ ใจดี</x:v>
      </x:c>
      <x:c r="C2" s="36" t="str">
        <x:v>Sales</x:v>
      </x:c>
      <x:c r="D2" s="36" t="str">
        <x:v>Senior Officer</x:v>
      </x:c>
    </x:row>
    <x:row r="3" ht="21" customHeight="1">
      <x:c r="A3" s="36" t="str">
        <x:v>E002</x:v>
      </x:c>
      <x:c r="B3" s="36" t="str">
        <x:v>เบญจา พัฒนา</x:v>
      </x:c>
      <x:c r="C3" s="36" t="str">
        <x:v>HR</x:v>
      </x:c>
      <x:c r="D3" s="36" t="str">
        <x:v>HR Officer</x:v>
      </x:c>
    </x:row>
    <x:row r="4" ht="21" customHeight="1">
      <x:c r="A4" s="36" t="str">
        <x:v>E003</x:v>
      </x:c>
      <x:c r="B4" s="36" t="str">
        <x:v>ชุติมา เรียนรู้</x:v>
      </x:c>
      <x:c r="C4" s="36" t="str">
        <x:v>IT</x:v>
      </x:c>
      <x:c r="D4" s="36" t="str">
        <x:v>System Analyst</x:v>
      </x:c>
    </x:row>
    <x:row r="5" ht="21" customHeight="1">
      <x:c r="A5" s="36" t="str">
        <x:v>E004</x:v>
      </x:c>
      <x:c r="B5" s="36" t="str">
        <x:v>ดวงใจ สายงาน</x:v>
      </x:c>
      <x:c r="C5" s="36" t="str">
        <x:v>Finance</x:v>
      </x:c>
      <x:c r="D5" s="36" t="str">
        <x:v>Accountant</x:v>
      </x:c>
    </x:row>
    <x:row r="6" ht="21" customHeight="1">
      <x:c r="A6" s="36" t="str">
        <x:v>E006</x:v>
      </x:c>
      <x:c r="B6" s="36" t="str">
        <x:v>ฟ้าใส เมธา</x:v>
      </x:c>
      <x:c r="C6" s="36" t="str">
        <x:v>Sales</x:v>
      </x:c>
      <x:c r="D6" s="36" t="str">
        <x:v>Sales Admin</x:v>
      </x:c>
    </x:row>
    <x:row r="7" ht="21" customHeight="1">
      <x:c r="A7" s="36" t="str">
        <x:v>E007</x:v>
      </x:c>
      <x:c r="B7" s="36" t="str">
        <x:v>กิตติกร รู้สูตร</x:v>
      </x:c>
      <x:c r="C7" s="36" t="str">
        <x:v>HR</x:v>
      </x:c>
      <x:c r="D7" s="36" t="str">
        <x:v>Training Officer</x:v>
      </x:c>
    </x:row>
    <x:row r="8" ht="21" customHeight="1">
      <x:c r="A8" s="36" t="str">
        <x:v>E008</x:v>
      </x:c>
      <x:c r="B8" s="36" t="str">
        <x:v>หทัยชนก สรุปงาน</x:v>
      </x:c>
      <x:c r="C8" s="36" t="str">
        <x:v>IT</x:v>
      </x:c>
      <x:c r="D8" s="36" t="str">
        <x:v>Data Support</x:v>
      </x:c>
    </x:row>
    <x:row r="9" ht="21" customHeight="1">
      <x:c r="A9" s="36" t="str">
        <x:v>E009</x:v>
      </x:c>
      <x:c r="B9" s="36" t="str">
        <x:v>อินทัช ตาราง</x:v>
      </x:c>
      <x:c r="C9" s="36" t="str">
        <x:v>Finance</x:v>
      </x:c>
      <x:c r="D9" s="36" t="str">
        <x:v>Finance Officer</x:v>
      </x:c>
    </x:row>
    <x:row r="10" ht="21" customHeight="1">
      <x:c r="A10" s="36" t="str">
        <x:v>E010</x:v>
      </x:c>
      <x:c r="B10" s="36" t="str">
        <x:v>จิราภา ข้อมูล</x:v>
      </x:c>
      <x:c r="C10" s="36" t="str">
        <x:v>Ops</x:v>
      </x:c>
      <x:c r="D10" s="36" t="str">
        <x:v>Operation Lead</x:v>
      </x:c>
    </x:row>
    <x:row r="11" ht="21" customHeight="1">
      <x:c r="A11" s="36" t="str">
        <x:v>E011</x:v>
      </x:c>
      <x:c r="B11" s="36" t="str">
        <x:v>เขมิกา ตรวจไฟล์</x:v>
      </x:c>
      <x:c r="C11" s="36" t="str">
        <x:v>Sales</x:v>
      </x:c>
      <x:c r="D11" s="36" t="str">
        <x:v>Sales Coordinator</x:v>
      </x:c>
    </x:row>
    <x:row r="12" ht="21" customHeight="1">
      <x:c r="A12" s="36" t="str">
        <x:v>E012</x:v>
      </x:c>
      <x:c r="B12" s="36" t="str">
        <x:v>ลลิตา Lookup</x:v>
      </x:c>
      <x:c r="C12" s="36" t="str">
        <x:v>HR</x:v>
      </x:c>
      <x:c r="D12" s="36" t="str">
        <x:v>People Data</x:v>
      </x:c>
    </x:row>
  </x:sheetData>
  <x:pageMargins left="0.7" right="0.7" top="0.75" bottom="0.75" header="0.3" footer="0.3"/>
  <x:tableParts count="1">
    <x:tablePart xmlns:r="http://schemas.openxmlformats.org/officeDocument/2006/relationships" r:id="R2e55345457294f68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0" hidden="0" customWidth="1"/>
    <x:col min="3" max="3" width="28" hidden="0" customWidth="1"/>
  </x:cols>
  <x:sheetData>
    <x:row r="1" ht="24" customHeight="1">
      <x:c r="A1" s="28" t="str">
        <x:v>Setting</x:v>
      </x:c>
      <x:c r="B1" s="28" t="str">
        <x:v>Value</x:v>
      </x:c>
      <x:c r="C1" s="28" t="str">
        <x:v>Meaning</x:v>
      </x:c>
    </x:row>
    <x:row r="2" ht="21" customHeight="1">
      <x:c r="A2" s="36" t="str">
        <x:v>PassScore</x:v>
      </x:c>
      <x:c r="B2" s="36" t="n">
        <x:v>70</x:v>
      </x:c>
      <x:c r="C2" s="36" t="str">
        <x:v>คะแนนขั้นต่ำ</x:v>
      </x:c>
    </x:row>
    <x:row r="3" ht="21" customHeight="1">
      <x:c r="A3" s="36" t="str">
        <x:v>PassAttendance</x:v>
      </x:c>
      <x:c r="B3" s="42" t="n">
        <x:v>0.8</x:v>
      </x:c>
      <x:c r="C3" s="36" t="str">
        <x:v>อัตราการเข้าเรียนขั้นต่ำ</x:v>
      </x:c>
    </x:row>
    <x:row r="4" ht="21" customHeight="1">
      <x:c r="A4" s="36" t="str">
        <x:v>AllowanceRate</x:v>
      </x:c>
      <x:c r="B4" s="42" t="n">
        <x:v>0.05</x:v>
      </x:c>
      <x:c r="C4" s="36" t="str">
        <x:v>Allowance = BaseSalary × Rate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0" hidden="0" customWidth="1"/>
    <x:col min="3" max="3" width="17" hidden="0" customWidth="1"/>
    <x:col min="4" max="4" width="34" hidden="0" customWidth="1"/>
    <x:col min="5" max="5" width="16" hidden="0" customWidth="1"/>
    <x:col min="6" max="6" width="14" hidden="0" customWidth="1"/>
    <x:col min="7" max="7" width="10" hidden="0" customWidth="1"/>
    <x:col min="8" max="8" width="15" hidden="0" customWidth="1"/>
    <x:col min="9" max="9" width="12" hidden="0" customWidth="1"/>
    <x:col min="10" max="10" width="19" hidden="0" customWidth="1"/>
    <x:col min="11" max="11" width="12" hidden="0" customWidth="1"/>
    <x:col min="12" max="12" width="28" hidden="0" customWidth="1"/>
  </x:cols>
  <x:sheetData>
    <x:row r="1" ht="24" customHeight="1">
      <x:c r="A1" s="28" t="str">
        <x:v>EmployeeID_Raw</x:v>
      </x:c>
      <x:c r="B1" s="28" t="str">
        <x:v>CleanID</x:v>
      </x:c>
      <x:c r="C1" s="28" t="str">
        <x:v>Name</x:v>
      </x:c>
      <x:c r="D1" s="28" t="str">
        <x:v>JoinDate_Clean</x:v>
      </x:c>
      <x:c r="E1" s="28" t="str">
        <x:v>BaseSalary_Num</x:v>
      </x:c>
      <x:c r="F1" s="28" t="str">
        <x:v>Allowance</x:v>
      </x:c>
      <x:c r="G1" s="28" t="str">
        <x:v>Score</x:v>
      </x:c>
      <x:c r="H1" s="28" t="str">
        <x:v>AttendancePct</x:v>
      </x:c>
      <x:c r="I1" s="28" t="str">
        <x:v>Department</x:v>
      </x:c>
      <x:c r="J1" s="28" t="str">
        <x:v>Position</x:v>
      </x:c>
      <x:c r="K1" s="28" t="str">
        <x:v>PassStatus</x:v>
      </x:c>
      <x:c r="L1" s="28" t="str">
        <x:v>IssueNote</x:v>
      </x:c>
    </x:row>
    <x:row r="2" ht="21" customHeight="1">
      <x:c r="A2" s="57" t="str">
        <x:f>'01_Raw_Data'!A2</x:f>
        <x:v>E001</x:v>
      </x:c>
      <x:c r="B2" s="57" t="str">
        <x:f>TRIM(CLEAN(A2))</x:f>
        <x:v>E001</x:v>
      </x:c>
      <x:c r="C2" s="57" t="str">
        <x:f>'01_Raw_Data'!B2</x:f>
        <x:v>อนันต์ ใจดี</x:v>
      </x:c>
      <x:c r="D2" s="58" t="n">
        <x:f>IFERROR(DATEVALUE('01_Raw_Data'!C2),"INVALID_DATE")</x:f>
        <x:v>46037</x:v>
      </x:c>
      <x:c r="E2" s="59" t="n">
        <x:f>IF(OR(TRIM('01_Raw_Data'!D2)="",TRIM('01_Raw_Data'!D2)="ABC"),"INVALID_NUMBER",VALUE(TRIM('01_Raw_Data'!D2)))</x:f>
        <x:v>42000</x:v>
      </x:c>
      <x:c r="F2" s="59" t="n">
        <x:f>IF(ISNUMBER(E2),E2*'03_Criteria'!$B$4,"CHECK_SALARY")</x:f>
        <x:v>2100</x:v>
      </x:c>
      <x:c r="G2" s="57" t="n">
        <x:f>'01_Raw_Data'!E2</x:f>
        <x:v>82</x:v>
      </x:c>
      <x:c r="H2" s="60" t="n">
        <x:f>'01_Raw_Data'!F2</x:f>
        <x:v>0.92</x:v>
      </x:c>
      <x:c r="I2" s="57" t="str">
        <x:f>XLOOKUP(B2,'02_Master_Employee'!$A$2:$A$12,'02_Master_Employee'!$C$2:$C$12,"ไม่พบรหัส")</x:f>
        <x:v>Sales</x:v>
      </x:c>
      <x:c r="J2" s="57" t="str">
        <x:f>XLOOKUP(B2,'02_Master_Employee'!$A$2:$A$12,'02_Master_Employee'!$D$2:$D$12,"ไม่พบรหัส")</x:f>
        <x:v>Senior Officer</x:v>
      </x:c>
      <x:c r="K2" s="57" t="str">
        <x:f>IF(OR(D2="INVALID_DATE",E2="INVALID_NUMBER",I2="ไม่พบรหัส"),"ตรวจสอบ",IF(AND(G2&gt;='03_Criteria'!$B$2,H2&gt;='03_Criteria'!$B$3),"ผ่าน","ไม่ผ่าน"))</x:f>
        <x:v>ผ่าน</x:v>
      </x:c>
      <x:c r="L2" s="63" t="str">
        <x:f>TEXTJOIN("; ",TRUE,IF(B2&lt;&gt;A2,"Clean ID",""),IF(D2="INVALID_DATE","Invalid date",""),IF(E2="INVALID_NUMBER","Salary not number",""),IF(I2="ไม่พบรหัส","Missing master",""),IF(AND(ISNUMBER(G2),G2&lt;'03_Criteria'!$B$2),"Low score",""),IF(AND(ISNUMBER(H2),H2&lt;'03_Criteria'!$B$3),"Low attendance",""))</x:f>
      </x:c>
    </x:row>
    <x:row r="3" ht="21" customHeight="1">
      <x:c r="A3" s="57" t="str">
        <x:f>'01_Raw_Data'!A3</x:f>
        <x:v>E002 </x:v>
      </x:c>
      <x:c r="B3" s="57" t="str">
        <x:f>TRIM(CLEAN(A3))</x:f>
        <x:v>E002</x:v>
      </x:c>
      <x:c r="C3" s="57" t="str">
        <x:f>'01_Raw_Data'!B3</x:f>
        <x:v>เบญจา พัฒนา</x:v>
      </x:c>
      <x:c r="D3" s="58" t="n">
        <x:f>IFERROR(DATEVALUE('01_Raw_Data'!C3),"INVALID_DATE")</x:f>
        <x:v>46054</x:v>
      </x:c>
      <x:c r="E3" s="59" t="n">
        <x:f>IF(OR(TRIM('01_Raw_Data'!D3)="",TRIM('01_Raw_Data'!D3)="ABC"),"INVALID_NUMBER",VALUE(TRIM('01_Raw_Data'!D3)))</x:f>
        <x:v>38000</x:v>
      </x:c>
      <x:c r="F3" s="59" t="n">
        <x:f>IF(ISNUMBER(E3),E3*'03_Criteria'!$B$4,"CHECK_SALARY")</x:f>
        <x:v>1900</x:v>
      </x:c>
      <x:c r="G3" s="57" t="n">
        <x:f>'01_Raw_Data'!E3</x:f>
        <x:v>76</x:v>
      </x:c>
      <x:c r="H3" s="60" t="n">
        <x:f>'01_Raw_Data'!F3</x:f>
        <x:v>0.85</x:v>
      </x:c>
      <x:c r="I3" s="57" t="str">
        <x:f>XLOOKUP(B3,'02_Master_Employee'!$A$2:$A$12,'02_Master_Employee'!$C$2:$C$12,"ไม่พบรหัส")</x:f>
        <x:v>HR</x:v>
      </x:c>
      <x:c r="J3" s="57" t="str">
        <x:f>XLOOKUP(B3,'02_Master_Employee'!$A$2:$A$12,'02_Master_Employee'!$D$2:$D$12,"ไม่พบรหัส")</x:f>
        <x:v>HR Officer</x:v>
      </x:c>
      <x:c r="K3" s="57" t="str">
        <x:f>IF(OR(D3="INVALID_DATE",E3="INVALID_NUMBER",I3="ไม่พบรหัส"),"ตรวจสอบ",IF(AND(G3&gt;='03_Criteria'!$B$2,H3&gt;='03_Criteria'!$B$3),"ผ่าน","ไม่ผ่าน"))</x:f>
        <x:v>ผ่าน</x:v>
      </x:c>
      <x:c r="L3" s="63" t="str">
        <x:f>TEXTJOIN("; ",TRUE,IF(B3&lt;&gt;A3,"Clean ID",""),IF(D3="INVALID_DATE","Invalid date",""),IF(E3="INVALID_NUMBER","Salary not number",""),IF(I3="ไม่พบรหัส","Missing master",""),IF(AND(ISNUMBER(G3),G3&lt;'03_Criteria'!$B$2),"Low score",""),IF(AND(ISNUMBER(H3),H3&lt;'03_Criteria'!$B$3),"Low attendance",""))</x:f>
        <x:v>Clean ID</x:v>
      </x:c>
    </x:row>
    <x:row r="4" ht="21" customHeight="1">
      <x:c r="A4" s="57" t="str">
        <x:f>'01_Raw_Data'!A4</x:f>
        <x:v>E003</x:v>
      </x:c>
      <x:c r="B4" s="57" t="str">
        <x:f>TRIM(CLEAN(A4))</x:f>
        <x:v>E003</x:v>
      </x:c>
      <x:c r="C4" s="57" t="str">
        <x:f>'01_Raw_Data'!B4</x:f>
        <x:v>31-04-2026</x:v>
      </x:c>
      <x:c r="D4" s="58" t="str">
        <x:f>IFERROR(DATEVALUE('01_Raw_Data'!C4),"INVALID_DATE")</x:f>
        <x:v>INVALID_DATE</x:v>
      </x:c>
      <x:c r="E4" s="59" t="n">
        <x:f>IF(OR(TRIM('01_Raw_Data'!D4)="",TRIM('01_Raw_Data'!D4)="ABC"),"INVALID_NUMBER",VALUE(TRIM('01_Raw_Data'!D4)))</x:f>
        <x:v>45000</x:v>
      </x:c>
      <x:c r="F4" s="59" t="n">
        <x:f>IF(ISNUMBER(E4),E4*'03_Criteria'!$B$4,"CHECK_SALARY")</x:f>
        <x:v>2250</x:v>
      </x:c>
      <x:c r="G4" s="57" t="n">
        <x:f>'01_Raw_Data'!E4</x:f>
        <x:v>88</x:v>
      </x:c>
      <x:c r="H4" s="60" t="n">
        <x:f>'01_Raw_Data'!F4</x:f>
        <x:v>0.9</x:v>
      </x:c>
      <x:c r="I4" s="57" t="str">
        <x:f>XLOOKUP(B4,'02_Master_Employee'!$A$2:$A$12,'02_Master_Employee'!$C$2:$C$12,"ไม่พบรหัส")</x:f>
        <x:v>IT</x:v>
      </x:c>
      <x:c r="J4" s="57" t="str">
        <x:f>XLOOKUP(B4,'02_Master_Employee'!$A$2:$A$12,'02_Master_Employee'!$D$2:$D$12,"ไม่พบรหัส")</x:f>
        <x:v>System Analyst</x:v>
      </x:c>
      <x:c r="K4" s="57" t="str">
        <x:f>IF(OR(D4="INVALID_DATE",E4="INVALID_NUMBER",I4="ไม่พบรหัส"),"ตรวจสอบ",IF(AND(G4&gt;='03_Criteria'!$B$2,H4&gt;='03_Criteria'!$B$3),"ผ่าน","ไม่ผ่าน"))</x:f>
        <x:v>ตรวจสอบ</x:v>
      </x:c>
      <x:c r="L4" s="63" t="str">
        <x:f>TEXTJOIN("; ",TRUE,IF(B4&lt;&gt;A4,"Clean ID",""),IF(D4="INVALID_DATE","Invalid date",""),IF(E4="INVALID_NUMBER","Salary not number",""),IF(I4="ไม่พบรหัส","Missing master",""),IF(AND(ISNUMBER(G4),G4&lt;'03_Criteria'!$B$2),"Low score",""),IF(AND(ISNUMBER(H4),H4&lt;'03_Criteria'!$B$3),"Low attendance",""))</x:f>
        <x:v>Invalid date</x:v>
      </x:c>
    </x:row>
    <x:row r="5" ht="21" customHeight="1">
      <x:c r="A5" s="57" t="str">
        <x:f>'01_Raw_Data'!A5</x:f>
        <x:v>E004</x:v>
      </x:c>
      <x:c r="B5" s="57" t="str">
        <x:f>TRIM(CLEAN(A5))</x:f>
        <x:v>E004</x:v>
      </x:c>
      <x:c r="C5" s="57" t="str">
        <x:f>'01_Raw_Data'!B5</x:f>
        <x:v>ดวงใจ สายงาน</x:v>
      </x:c>
      <x:c r="D5" s="58" t="n">
        <x:f>IFERROR(DATEVALUE('01_Raw_Data'!C5),"INVALID_DATE")</x:f>
        <x:v>46086</x:v>
      </x:c>
      <x:c r="E5" s="59" t="str">
        <x:f>IF(OR(TRIM('01_Raw_Data'!D5)="",TRIM('01_Raw_Data'!D5)="ABC"),"INVALID_NUMBER",VALUE(TRIM('01_Raw_Data'!D5)))</x:f>
        <x:v>INVALID_NUMBER</x:v>
      </x:c>
      <x:c r="F5" s="59" t="str">
        <x:f>IF(ISNUMBER(E5),E5*'03_Criteria'!$B$4,"CHECK_SALARY")</x:f>
        <x:v>CHECK_SALARY</x:v>
      </x:c>
      <x:c r="G5" s="57" t="n">
        <x:f>'01_Raw_Data'!E5</x:f>
        <x:v>68</x:v>
      </x:c>
      <x:c r="H5" s="60" t="n">
        <x:f>'01_Raw_Data'!F5</x:f>
        <x:v>0.81</x:v>
      </x:c>
      <x:c r="I5" s="57" t="str">
        <x:f>XLOOKUP(B5,'02_Master_Employee'!$A$2:$A$12,'02_Master_Employee'!$C$2:$C$12,"ไม่พบรหัส")</x:f>
        <x:v>Finance</x:v>
      </x:c>
      <x:c r="J5" s="57" t="str">
        <x:f>XLOOKUP(B5,'02_Master_Employee'!$A$2:$A$12,'02_Master_Employee'!$D$2:$D$12,"ไม่พบรหัส")</x:f>
        <x:v>Accountant</x:v>
      </x:c>
      <x:c r="K5" s="57" t="str">
        <x:f>IF(OR(D5="INVALID_DATE",E5="INVALID_NUMBER",I5="ไม่พบรหัส"),"ตรวจสอบ",IF(AND(G5&gt;='03_Criteria'!$B$2,H5&gt;='03_Criteria'!$B$3),"ผ่าน","ไม่ผ่าน"))</x:f>
        <x:v>ตรวจสอบ</x:v>
      </x:c>
      <x:c r="L5" s="63" t="str">
        <x:f>TEXTJOIN("; ",TRUE,IF(B5&lt;&gt;A5,"Clean ID",""),IF(D5="INVALID_DATE","Invalid date",""),IF(E5="INVALID_NUMBER","Salary not number",""),IF(I5="ไม่พบรหัส","Missing master",""),IF(AND(ISNUMBER(G5),G5&lt;'03_Criteria'!$B$2),"Low score",""),IF(AND(ISNUMBER(H5),H5&lt;'03_Criteria'!$B$3),"Low attendance",""))</x:f>
        <x:v>Salary not number; Low score</x:v>
      </x:c>
    </x:row>
    <x:row r="6" ht="21" customHeight="1">
      <x:c r="A6" s="57" t="str">
        <x:f>'01_Raw_Data'!A6</x:f>
        <x:v>E005</x:v>
      </x:c>
      <x:c r="B6" s="57" t="str">
        <x:f>TRIM(CLEAN(A6))</x:f>
        <x:v>E005</x:v>
      </x:c>
      <x:c r="C6" s="57" t="str">
        <x:f>'01_Raw_Data'!B6</x:f>
        <x:v>เอกชัย ทดลอง</x:v>
      </x:c>
      <x:c r="D6" s="58" t="n">
        <x:f>IFERROR(DATEVALUE('01_Raw_Data'!C6),"INVALID_DATE")</x:f>
        <x:v>46132</x:v>
      </x:c>
      <x:c r="E6" s="59" t="n">
        <x:f>IF(OR(TRIM('01_Raw_Data'!D6)="",TRIM('01_Raw_Data'!D6)="ABC"),"INVALID_NUMBER",VALUE(TRIM('01_Raw_Data'!D6)))</x:f>
        <x:v>39000</x:v>
      </x:c>
      <x:c r="F6" s="59" t="n">
        <x:f>IF(ISNUMBER(E6),E6*'03_Criteria'!$B$4,"CHECK_SALARY")</x:f>
        <x:v>1950</x:v>
      </x:c>
      <x:c r="G6" s="57" t="n">
        <x:f>'01_Raw_Data'!E6</x:f>
        <x:v>91</x:v>
      </x:c>
      <x:c r="H6" s="60" t="n">
        <x:f>'01_Raw_Data'!F6</x:f>
        <x:v>0.95</x:v>
      </x:c>
      <x:c r="I6" s="57" t="str">
        <x:f>XLOOKUP(B6,'02_Master_Employee'!$A$2:$A$12,'02_Master_Employee'!$C$2:$C$12,"ไม่พบรหัส")</x:f>
        <x:v>ไม่พบรหัส</x:v>
      </x:c>
      <x:c r="J6" s="57" t="str">
        <x:f>XLOOKUP(B6,'02_Master_Employee'!$A$2:$A$12,'02_Master_Employee'!$D$2:$D$12,"ไม่พบรหัส")</x:f>
        <x:v>ไม่พบรหัส</x:v>
      </x:c>
      <x:c r="K6" s="57" t="str">
        <x:f>IF(OR(D6="INVALID_DATE",E6="INVALID_NUMBER",I6="ไม่พบรหัส"),"ตรวจสอบ",IF(AND(G6&gt;='03_Criteria'!$B$2,H6&gt;='03_Criteria'!$B$3),"ผ่าน","ไม่ผ่าน"))</x:f>
        <x:v>ตรวจสอบ</x:v>
      </x:c>
      <x:c r="L6" s="63" t="str">
        <x:f>TEXTJOIN("; ",TRUE,IF(B6&lt;&gt;A6,"Clean ID",""),IF(D6="INVALID_DATE","Invalid date",""),IF(E6="INVALID_NUMBER","Salary not number",""),IF(I6="ไม่พบรหัส","Missing master",""),IF(AND(ISNUMBER(G6),G6&lt;'03_Criteria'!$B$2),"Low score",""),IF(AND(ISNUMBER(H6),H6&lt;'03_Criteria'!$B$3),"Low attendance",""))</x:f>
        <x:v>Missing master</x:v>
      </x:c>
    </x:row>
    <x:row r="7" ht="21" customHeight="1">
      <x:c r="A7" s="57" t="str">
        <x:f>'01_Raw_Data'!A7</x:f>
        <x:v>E006</x:v>
      </x:c>
      <x:c r="B7" s="57" t="str">
        <x:f>TRIM(CLEAN(A7))</x:f>
        <x:v>E006</x:v>
      </x:c>
      <x:c r="C7" s="57" t="str">
        <x:f>'01_Raw_Data'!B7</x:f>
        <x:v>ฟ้าใส เมธา</x:v>
      </x:c>
      <x:c r="D7" s="58" t="n">
        <x:f>IFERROR(DATEVALUE('01_Raw_Data'!C7),"INVALID_DATE")</x:f>
        <x:v>46081</x:v>
      </x:c>
      <x:c r="E7" s="59" t="n">
        <x:f>IF(OR(TRIM('01_Raw_Data'!D7)="",TRIM('01_Raw_Data'!D7)="ABC"),"INVALID_NUMBER",VALUE(TRIM('01_Raw_Data'!D7)))</x:f>
        <x:v>48000</x:v>
      </x:c>
      <x:c r="F7" s="59" t="n">
        <x:f>IF(ISNUMBER(E7),E7*'03_Criteria'!$B$4,"CHECK_SALARY")</x:f>
        <x:v>2400</x:v>
      </x:c>
      <x:c r="G7" s="57" t="n">
        <x:f>'01_Raw_Data'!E7</x:f>
        <x:v>73</x:v>
      </x:c>
      <x:c r="H7" s="60" t="n">
        <x:f>'01_Raw_Data'!F7</x:f>
        <x:v>0.78</x:v>
      </x:c>
      <x:c r="I7" s="57" t="str">
        <x:f>XLOOKUP(B7,'02_Master_Employee'!$A$2:$A$12,'02_Master_Employee'!$C$2:$C$12,"ไม่พบรหัส")</x:f>
        <x:v>Sales</x:v>
      </x:c>
      <x:c r="J7" s="57" t="str">
        <x:f>XLOOKUP(B7,'02_Master_Employee'!$A$2:$A$12,'02_Master_Employee'!$D$2:$D$12,"ไม่พบรหัส")</x:f>
        <x:v>Sales Admin</x:v>
      </x:c>
      <x:c r="K7" s="57" t="str">
        <x:f>IF(OR(D7="INVALID_DATE",E7="INVALID_NUMBER",I7="ไม่พบรหัส"),"ตรวจสอบ",IF(AND(G7&gt;='03_Criteria'!$B$2,H7&gt;='03_Criteria'!$B$3),"ผ่าน","ไม่ผ่าน"))</x:f>
        <x:v>ไม่ผ่าน</x:v>
      </x:c>
      <x:c r="L7" s="63" t="str">
        <x:f>TEXTJOIN("; ",TRUE,IF(B7&lt;&gt;A7,"Clean ID",""),IF(D7="INVALID_DATE","Invalid date",""),IF(E7="INVALID_NUMBER","Salary not number",""),IF(I7="ไม่พบรหัส","Missing master",""),IF(AND(ISNUMBER(G7),G7&lt;'03_Criteria'!$B$2),"Low score",""),IF(AND(ISNUMBER(H7),H7&lt;'03_Criteria'!$B$3),"Low attendance",""))</x:f>
        <x:v>Low attendance</x:v>
      </x:c>
    </x:row>
    <x:row r="8" ht="21" customHeight="1">
      <x:c r="A8" s="57" t="str">
        <x:f>'01_Raw_Data'!A8</x:f>
        <x:v>E007</x:v>
      </x:c>
      <x:c r="B8" s="57" t="str">
        <x:f>TRIM(CLEAN(A8))</x:f>
        <x:v>E007</x:v>
      </x:c>
      <x:c r="C8" s="57" t="str">
        <x:f>'01_Raw_Data'!B8</x:f>
        <x:v>กิตติกร รู้สูตร</x:v>
      </x:c>
      <x:c r="D8" s="58" t="n">
        <x:f>IFERROR(DATEVALUE('01_Raw_Data'!C8),"INVALID_DATE")</x:f>
        <x:v>46152</x:v>
      </x:c>
      <x:c r="E8" s="59" t="n">
        <x:f>IF(OR(TRIM('01_Raw_Data'!D8)="",TRIM('01_Raw_Data'!D8)="ABC"),"INVALID_NUMBER",VALUE(TRIM('01_Raw_Data'!D8)))</x:f>
        <x:v>51000</x:v>
      </x:c>
      <x:c r="F8" s="59" t="n">
        <x:f>IF(ISNUMBER(E8),E8*'03_Criteria'!$B$4,"CHECK_SALARY")</x:f>
        <x:v>2550</x:v>
      </x:c>
      <x:c r="G8" s="57" t="n">
        <x:f>'01_Raw_Data'!E8</x:f>
        <x:v>70</x:v>
      </x:c>
      <x:c r="H8" s="60" t="n">
        <x:f>'01_Raw_Data'!F8</x:f>
        <x:v>0.8</x:v>
      </x:c>
      <x:c r="I8" s="57" t="str">
        <x:f>XLOOKUP(B8,'02_Master_Employee'!$A$2:$A$12,'02_Master_Employee'!$C$2:$C$12,"ไม่พบรหัส")</x:f>
        <x:v>HR</x:v>
      </x:c>
      <x:c r="J8" s="57" t="str">
        <x:f>XLOOKUP(B8,'02_Master_Employee'!$A$2:$A$12,'02_Master_Employee'!$D$2:$D$12,"ไม่พบรหัส")</x:f>
        <x:v>Training Officer</x:v>
      </x:c>
      <x:c r="K8" s="57" t="str">
        <x:f>IF(OR(D8="INVALID_DATE",E8="INVALID_NUMBER",I8="ไม่พบรหัส"),"ตรวจสอบ",IF(AND(G8&gt;='03_Criteria'!$B$2,H8&gt;='03_Criteria'!$B$3),"ผ่าน","ไม่ผ่าน"))</x:f>
        <x:v>ผ่าน</x:v>
      </x:c>
      <x:c r="L8" s="63" t="str">
        <x:f>TEXTJOIN("; ",TRUE,IF(B8&lt;&gt;A8,"Clean ID",""),IF(D8="INVALID_DATE","Invalid date",""),IF(E8="INVALID_NUMBER","Salary not number",""),IF(I8="ไม่พบรหัส","Missing master",""),IF(AND(ISNUMBER(G8),G8&lt;'03_Criteria'!$B$2),"Low score",""),IF(AND(ISNUMBER(H8),H8&lt;'03_Criteria'!$B$3),"Low attendance",""))</x:f>
      </x:c>
    </x:row>
    <x:row r="9" ht="21" customHeight="1">
      <x:c r="A9" s="57" t="str">
        <x:f>'01_Raw_Data'!A9</x:f>
        <x:v>E008</x:v>
      </x:c>
      <x:c r="B9" s="57" t="str">
        <x:f>TRIM(CLEAN(A9))</x:f>
        <x:v>E008</x:v>
      </x:c>
      <x:c r="C9" s="57" t="str">
        <x:f>'01_Raw_Data'!B9</x:f>
        <x:v>หทัยชนก สรุปงาน</x:v>
      </x:c>
      <x:c r="D9" s="58" t="n">
        <x:f>IFERROR(DATEVALUE('01_Raw_Data'!C9),"INVALID_DATE")</x:f>
        <x:v>46174</x:v>
      </x:c>
      <x:c r="E9" s="59" t="n">
        <x:f>IF(OR(TRIM('01_Raw_Data'!D9)="",TRIM('01_Raw_Data'!D9)="ABC"),"INVALID_NUMBER",VALUE(TRIM('01_Raw_Data'!D9)))</x:f>
        <x:v>36000</x:v>
      </x:c>
      <x:c r="F9" s="59" t="n">
        <x:f>IF(ISNUMBER(E9),E9*'03_Criteria'!$B$4,"CHECK_SALARY")</x:f>
        <x:v>1800</x:v>
      </x:c>
      <x:c r="G9" s="57" t="n">
        <x:f>'01_Raw_Data'!E9</x:f>
        <x:v>69</x:v>
      </x:c>
      <x:c r="H9" s="60" t="n">
        <x:f>'01_Raw_Data'!F9</x:f>
        <x:v>0.82</x:v>
      </x:c>
      <x:c r="I9" s="57" t="str">
        <x:f>XLOOKUP(B9,'02_Master_Employee'!$A$2:$A$12,'02_Master_Employee'!$C$2:$C$12,"ไม่พบรหัส")</x:f>
        <x:v>IT</x:v>
      </x:c>
      <x:c r="J9" s="57" t="str">
        <x:f>XLOOKUP(B9,'02_Master_Employee'!$A$2:$A$12,'02_Master_Employee'!$D$2:$D$12,"ไม่พบรหัส")</x:f>
        <x:v>Data Support</x:v>
      </x:c>
      <x:c r="K9" s="57" t="str">
        <x:f>IF(OR(D9="INVALID_DATE",E9="INVALID_NUMBER",I9="ไม่พบรหัส"),"ตรวจสอบ",IF(AND(G9&gt;='03_Criteria'!$B$2,H9&gt;='03_Criteria'!$B$3),"ผ่าน","ไม่ผ่าน"))</x:f>
        <x:v>ไม่ผ่าน</x:v>
      </x:c>
      <x:c r="L9" s="63" t="str">
        <x:f>TEXTJOIN("; ",TRUE,IF(B9&lt;&gt;A9,"Clean ID",""),IF(D9="INVALID_DATE","Invalid date",""),IF(E9="INVALID_NUMBER","Salary not number",""),IF(I9="ไม่พบรหัส","Missing master",""),IF(AND(ISNUMBER(G9),G9&lt;'03_Criteria'!$B$2),"Low score",""),IF(AND(ISNUMBER(H9),H9&lt;'03_Criteria'!$B$3),"Low attendance",""))</x:f>
        <x:v>Low score</x:v>
      </x:c>
    </x:row>
    <x:row r="10" ht="21" customHeight="1">
      <x:c r="A10" s="57" t="str">
        <x:f>'01_Raw_Data'!A10</x:f>
        <x:v>E009</x:v>
      </x:c>
      <x:c r="B10" s="57" t="str">
        <x:f>TRIM(CLEAN(A10))</x:f>
        <x:v>E009</x:v>
      </x:c>
      <x:c r="C10" s="57" t="str">
        <x:f>'01_Raw_Data'!B10</x:f>
        <x:v>อินทัช ตาราง</x:v>
      </x:c>
      <x:c r="D10" s="58" t="n">
        <x:f>IFERROR(DATEVALUE('01_Raw_Data'!C10),"INVALID_DATE")</x:f>
        <x:v>46188</x:v>
      </x:c>
      <x:c r="E10" s="59" t="n">
        <x:f>IF(OR(TRIM('01_Raw_Data'!D10)="",TRIM('01_Raw_Data'!D10)="ABC"),"INVALID_NUMBER",VALUE(TRIM('01_Raw_Data'!D10)))</x:f>
        <x:v>47000</x:v>
      </x:c>
      <x:c r="F10" s="59" t="n">
        <x:f>IF(ISNUMBER(E10),E10*'03_Criteria'!$B$4,"CHECK_SALARY")</x:f>
        <x:v>2350</x:v>
      </x:c>
      <x:c r="G10" s="57" t="n">
        <x:f>'01_Raw_Data'!E10</x:f>
        <x:v>84</x:v>
      </x:c>
      <x:c r="H10" s="60" t="n">
        <x:f>'01_Raw_Data'!F10</x:f>
        <x:v>0.79</x:v>
      </x:c>
      <x:c r="I10" s="57" t="str">
        <x:f>XLOOKUP(B10,'02_Master_Employee'!$A$2:$A$12,'02_Master_Employee'!$C$2:$C$12,"ไม่พบรหัส")</x:f>
        <x:v>Finance</x:v>
      </x:c>
      <x:c r="J10" s="57" t="str">
        <x:f>XLOOKUP(B10,'02_Master_Employee'!$A$2:$A$12,'02_Master_Employee'!$D$2:$D$12,"ไม่พบรหัส")</x:f>
        <x:v>Finance Officer</x:v>
      </x:c>
      <x:c r="K10" s="57" t="str">
        <x:f>IF(OR(D10="INVALID_DATE",E10="INVALID_NUMBER",I10="ไม่พบรหัส"),"ตรวจสอบ",IF(AND(G10&gt;='03_Criteria'!$B$2,H10&gt;='03_Criteria'!$B$3),"ผ่าน","ไม่ผ่าน"))</x:f>
        <x:v>ไม่ผ่าน</x:v>
      </x:c>
      <x:c r="L10" s="63" t="str">
        <x:f>TEXTJOIN("; ",TRUE,IF(B10&lt;&gt;A10,"Clean ID",""),IF(D10="INVALID_DATE","Invalid date",""),IF(E10="INVALID_NUMBER","Salary not number",""),IF(I10="ไม่พบรหัส","Missing master",""),IF(AND(ISNUMBER(G10),G10&lt;'03_Criteria'!$B$2),"Low score",""),IF(AND(ISNUMBER(H10),H10&lt;'03_Criteria'!$B$3),"Low attendance",""))</x:f>
        <x:v>Low attendance</x:v>
      </x:c>
    </x:row>
    <x:row r="11" ht="21" customHeight="1">
      <x:c r="A11" s="57" t="str">
        <x:f>'01_Raw_Data'!A11</x:f>
        <x:v>E010</x:v>
      </x:c>
      <x:c r="B11" s="57" t="str">
        <x:f>TRIM(CLEAN(A11))</x:f>
        <x:v>E010</x:v>
      </x:c>
      <x:c r="C11" s="57" t="str">
        <x:f>'01_Raw_Data'!B11</x:f>
        <x:v>จิราภา ข้อมูล</x:v>
      </x:c>
      <x:c r="D11" s="58" t="n">
        <x:f>IFERROR(DATEVALUE('01_Raw_Data'!C11),"INVALID_DATE")</x:f>
        <x:v>46204</x:v>
      </x:c>
      <x:c r="E11" s="59" t="n">
        <x:f>IF(OR(TRIM('01_Raw_Data'!D11)="",TRIM('01_Raw_Data'!D11)="ABC"),"INVALID_NUMBER",VALUE(TRIM('01_Raw_Data'!D11)))</x:f>
        <x:v>53000</x:v>
      </x:c>
      <x:c r="F11" s="59" t="n">
        <x:f>IF(ISNUMBER(E11),E11*'03_Criteria'!$B$4,"CHECK_SALARY")</x:f>
        <x:v>2650</x:v>
      </x:c>
      <x:c r="G11" s="57" t="n">
        <x:f>'01_Raw_Data'!E11</x:f>
        <x:v>95</x:v>
      </x:c>
      <x:c r="H11" s="60" t="n">
        <x:f>'01_Raw_Data'!F11</x:f>
        <x:v>0.98</x:v>
      </x:c>
      <x:c r="I11" s="57" t="str">
        <x:f>XLOOKUP(B11,'02_Master_Employee'!$A$2:$A$12,'02_Master_Employee'!$C$2:$C$12,"ไม่พบรหัส")</x:f>
        <x:v>Ops</x:v>
      </x:c>
      <x:c r="J11" s="57" t="str">
        <x:f>XLOOKUP(B11,'02_Master_Employee'!$A$2:$A$12,'02_Master_Employee'!$D$2:$D$12,"ไม่พบรหัส")</x:f>
        <x:v>Operation Lead</x:v>
      </x:c>
      <x:c r="K11" s="57" t="str">
        <x:f>IF(OR(D11="INVALID_DATE",E11="INVALID_NUMBER",I11="ไม่พบรหัส"),"ตรวจสอบ",IF(AND(G11&gt;='03_Criteria'!$B$2,H11&gt;='03_Criteria'!$B$3),"ผ่าน","ไม่ผ่าน"))</x:f>
        <x:v>ผ่าน</x:v>
      </x:c>
      <x:c r="L11" s="63" t="str">
        <x:f>TEXTJOIN("; ",TRUE,IF(B11&lt;&gt;A11,"Clean ID",""),IF(D11="INVALID_DATE","Invalid date",""),IF(E11="INVALID_NUMBER","Salary not number",""),IF(I11="ไม่พบรหัส","Missing master",""),IF(AND(ISNUMBER(G11),G11&lt;'03_Criteria'!$B$2),"Low score",""),IF(AND(ISNUMBER(H11),H11&lt;'03_Criteria'!$B$3),"Low attendance",""))</x:f>
      </x:c>
    </x:row>
    <x:row r="12" ht="21" customHeight="1">
      <x:c r="A12" s="57" t="str">
        <x:f>'01_Raw_Data'!A12</x:f>
        <x:v>E011</x:v>
      </x:c>
      <x:c r="B12" s="57" t="str">
        <x:f>TRIM(CLEAN(A12))</x:f>
        <x:v>E011</x:v>
      </x:c>
      <x:c r="C12" s="57" t="str">
        <x:f>'01_Raw_Data'!B12</x:f>
        <x:v>เขมิกา ตรวจไฟล์</x:v>
      </x:c>
      <x:c r="D12" s="58" t="n">
        <x:f>IFERROR(DATEVALUE('01_Raw_Data'!C12),"INVALID_DATE")</x:f>
        <x:v>46219</x:v>
      </x:c>
      <x:c r="E12" s="59" t="n">
        <x:f>IF(OR(TRIM('01_Raw_Data'!D12)="",TRIM('01_Raw_Data'!D12)="ABC"),"INVALID_NUMBER",VALUE(TRIM('01_Raw_Data'!D12)))</x:f>
        <x:v>41000</x:v>
      </x:c>
      <x:c r="F12" s="59" t="n">
        <x:f>IF(ISNUMBER(E12),E12*'03_Criteria'!$B$4,"CHECK_SALARY")</x:f>
        <x:v>2050</x:v>
      </x:c>
      <x:c r="G12" s="57" t="n">
        <x:f>'01_Raw_Data'!E12</x:f>
        <x:v>65</x:v>
      </x:c>
      <x:c r="H12" s="60" t="n">
        <x:f>'01_Raw_Data'!F12</x:f>
        <x:v>0.72</x:v>
      </x:c>
      <x:c r="I12" s="57" t="str">
        <x:f>XLOOKUP(B12,'02_Master_Employee'!$A$2:$A$12,'02_Master_Employee'!$C$2:$C$12,"ไม่พบรหัส")</x:f>
        <x:v>Sales</x:v>
      </x:c>
      <x:c r="J12" s="57" t="str">
        <x:f>XLOOKUP(B12,'02_Master_Employee'!$A$2:$A$12,'02_Master_Employee'!$D$2:$D$12,"ไม่พบรหัส")</x:f>
        <x:v>Sales Coordinator</x:v>
      </x:c>
      <x:c r="K12" s="57" t="str">
        <x:f>IF(OR(D12="INVALID_DATE",E12="INVALID_NUMBER",I12="ไม่พบรหัส"),"ตรวจสอบ",IF(AND(G12&gt;='03_Criteria'!$B$2,H12&gt;='03_Criteria'!$B$3),"ผ่าน","ไม่ผ่าน"))</x:f>
        <x:v>ไม่ผ่าน</x:v>
      </x:c>
      <x:c r="L12" s="63" t="str">
        <x:f>TEXTJOIN("; ",TRUE,IF(B12&lt;&gt;A12,"Clean ID",""),IF(D12="INVALID_DATE","Invalid date",""),IF(E12="INVALID_NUMBER","Salary not number",""),IF(I12="ไม่พบรหัส","Missing master",""),IF(AND(ISNUMBER(G12),G12&lt;'03_Criteria'!$B$2),"Low score",""),IF(AND(ISNUMBER(H12),H12&lt;'03_Criteria'!$B$3),"Low attendance",""))</x:f>
        <x:v>Low score; Low attendance</x:v>
      </x:c>
    </x:row>
    <x:row r="13" ht="21" customHeight="1">
      <x:c r="A13" s="57" t="str">
        <x:f>'01_Raw_Data'!A13</x:f>
        <x:v>E012</x:v>
      </x:c>
      <x:c r="B13" s="57" t="str">
        <x:f>TRIM(CLEAN(A13))</x:f>
        <x:v>E012</x:v>
      </x:c>
      <x:c r="C13" s="57" t="str">
        <x:f>'01_Raw_Data'!B13</x:f>
        <x:v>ลลิตา Lookup</x:v>
      </x:c>
      <x:c r="D13" s="58" t="n">
        <x:f>IFERROR(DATEVALUE('01_Raw_Data'!C13),"INVALID_DATE")</x:f>
        <x:v>46235</x:v>
      </x:c>
      <x:c r="E13" s="59" t="n">
        <x:f>IF(OR(TRIM('01_Raw_Data'!D13)="",TRIM('01_Raw_Data'!D13)="ABC"),"INVALID_NUMBER",VALUE(TRIM('01_Raw_Data'!D13)))</x:f>
        <x:v>44000</x:v>
      </x:c>
      <x:c r="F13" s="59" t="n">
        <x:f>IF(ISNUMBER(E13),E13*'03_Criteria'!$B$4,"CHECK_SALARY")</x:f>
        <x:v>2200</x:v>
      </x:c>
      <x:c r="G13" s="57" t="n">
        <x:f>'01_Raw_Data'!E13</x:f>
        <x:v>79</x:v>
      </x:c>
      <x:c r="H13" s="60" t="n">
        <x:f>'01_Raw_Data'!F13</x:f>
        <x:v>0.88</x:v>
      </x:c>
      <x:c r="I13" s="57" t="str">
        <x:f>XLOOKUP(B13,'02_Master_Employee'!$A$2:$A$12,'02_Master_Employee'!$C$2:$C$12,"ไม่พบรหัส")</x:f>
        <x:v>HR</x:v>
      </x:c>
      <x:c r="J13" s="57" t="str">
        <x:f>XLOOKUP(B13,'02_Master_Employee'!$A$2:$A$12,'02_Master_Employee'!$D$2:$D$12,"ไม่พบรหัส")</x:f>
        <x:v>People Data</x:v>
      </x:c>
      <x:c r="K13" s="57" t="str">
        <x:f>IF(OR(D13="INVALID_DATE",E13="INVALID_NUMBER",I13="ไม่พบรหัส"),"ตรวจสอบ",IF(AND(G13&gt;='03_Criteria'!$B$2,H13&gt;='03_Criteria'!$B$3),"ผ่าน","ไม่ผ่าน"))</x:f>
        <x:v>ผ่าน</x:v>
      </x:c>
      <x:c r="L13" s="63" t="str">
        <x:f>TEXTJOIN("; ",TRUE,IF(B13&lt;&gt;A13,"Clean ID",""),IF(D13="INVALID_DATE","Invalid date",""),IF(E13="INVALID_NUMBER","Salary not number",""),IF(I13="ไม่พบรหัส","Missing master",""),IF(AND(ISNUMBER(G13),G13&lt;'03_Criteria'!$B$2),"Low score",""),IF(AND(ISNUMBER(H13),H13&lt;'03_Criteria'!$B$3),"Low attendance",""))</x:f>
      </x:c>
    </x:row>
  </x:sheetData>
  <x:pageMargins left="0.7" right="0.7" top="0.75" bottom="0.75" header="0.3" footer="0.3"/>
  <x:tableParts count="1">
    <x:tablePart xmlns:r="http://schemas.openxmlformats.org/officeDocument/2006/relationships" r:id="R3c2bafe5fbda403f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4" hidden="0" customWidth="1"/>
    <x:col min="3" max="3" width="34" hidden="0" customWidth="1"/>
  </x:cols>
  <x:sheetData>
    <x:row r="1" ht="24" customHeight="1">
      <x:c r="A1" s="28" t="str">
        <x:v>Area</x:v>
      </x:c>
      <x:c r="B1" s="28" t="str">
        <x:v>Formula / Rule</x:v>
      </x:c>
      <x:c r="C1" s="28" t="str">
        <x:v>Purpose</x:v>
      </x:c>
    </x:row>
    <x:row r="2" ht="21" customHeight="1">
      <x:c r="A2" s="63" t="str">
        <x:v>CleanID</x:v>
      </x:c>
      <x:c r="B2" s="66" t="str">
        <x:v>=TRIM(CLEAN(A2))</x:v>
      </x:c>
      <x:c r="C2" s="63" t="str">
        <x:v>ล้างช่องว่างและอักขระแฝงพื้นฐาน</x:v>
      </x:c>
    </x:row>
    <x:row r="3" ht="21" customHeight="1">
      <x:c r="A3" s="63" t="str">
        <x:v>JoinDate_Clean</x:v>
      </x:c>
      <x:c r="B3" s="66" t="str">
        <x:v>=IFERROR(DATEVALUE(raw_date),"INVALID_DATE")</x:v>
      </x:c>
      <x:c r="C3" s="63" t="str">
        <x:v>แยกวันที่ที่ Excel แปลงได้ออกจากวันที่ผิด</x:v>
      </x:c>
    </x:row>
    <x:row r="4" ht="21" customHeight="1">
      <x:c r="A4" s="63" t="str">
        <x:v>BaseSalary_Num</x:v>
      </x:c>
      <x:c r="B4" s="66" t="str">
        <x:v>=IF(OR(TRIM(raw_salary)="ABC",TRIM(raw_salary)=""),"INVALID_NUMBER",VALUE(TRIM(raw_salary)))</x:v>
      </x:c>
      <x:c r="C4" s="63" t="str">
        <x:v>แปลงเลขที่เป็นข้อความเป็นตัวเลข และแยกค่าที่แปลงไม่ได้</x:v>
      </x:c>
    </x:row>
    <x:row r="5" ht="21" customHeight="1">
      <x:c r="A5" s="63" t="str">
        <x:v>Allowance</x:v>
      </x:c>
      <x:c r="B5" s="66" t="str">
        <x:v>=IF(ISNUMBER(BaseSalary),BaseSalary*AllowanceRate,"CHECK_SALARY")</x:v>
      </x:c>
      <x:c r="C5" s="63" t="str">
        <x:v>คำนวณจากฐานเงินเดือนจริงเท่านั้น</x:v>
      </x:c>
    </x:row>
    <x:row r="6" ht="21" customHeight="1">
      <x:c r="A6" s="63" t="str">
        <x:v>XLOOKUP</x:v>
      </x:c>
      <x:c r="B6" s="66" t="str">
        <x:v>=XLOOKUP(CleanID,MasterID,ReturnColumn,"ไม่พบรหัส")</x:v>
      </x:c>
      <x:c r="C6" s="63" t="str">
        <x:v>ใช้ if_not_found จัดการกรณีไม่พบ key</x:v>
      </x:c>
    </x:row>
    <x:row r="7" ht="21" customHeight="1">
      <x:c r="A7" s="63" t="str">
        <x:v>PassStatus</x:v>
      </x:c>
      <x:c r="B7" s="66" t="str">
        <x:v>IF + AND + exception checks</x:v>
      </x:c>
      <x:c r="C7" s="63" t="str">
        <x:v>ตัดสินหลังซ่อมข้อมูลและ lookup แล้ว</x:v>
      </x:c>
    </x:row>
    <x:row r="8" ht="21" customHeight="1">
      <x:c r="A8" s="63" t="str">
        <x:v>IssueNote</x:v>
      </x:c>
      <x:c r="B8" s="66" t="str">
        <x:v>TEXTJOIN + IF</x:v>
      </x:c>
      <x:c r="C8" s="63" t="str">
        <x:v>สร้างรายการ exception ที่ผู้เรียนตรวจได้</x:v>
      </x:c>
    </x:row>
  </x:sheetData>
  <x:pageMargins left="0.7" right="0.7" top="0.75" bottom="0.75" header="0.3" footer="0.3"/>
</x:worksheet>
</file>